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80\"/>
    </mc:Choice>
  </mc:AlternateContent>
  <xr:revisionPtr revIDLastSave="0" documentId="13_ncr:1_{47B1BD06-CBE2-48FC-8772-714301BF0651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27-07-01" sheetId="6" r:id="rId6"/>
    <sheet name="ОСР 6-02-01" sheetId="7" r:id="rId7"/>
    <sheet name="ОСР 6-07-01" sheetId="8" r:id="rId8"/>
    <sheet name="ОСР 6-09-01" sheetId="9" r:id="rId9"/>
    <sheet name="ОСР 6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G76" i="2"/>
  <c r="F76" i="2"/>
  <c r="E76" i="2"/>
  <c r="D76" i="2"/>
  <c r="H75" i="2"/>
  <c r="G75" i="2"/>
  <c r="F75" i="2"/>
  <c r="E75" i="2"/>
  <c r="D75" i="2"/>
  <c r="H74" i="2"/>
  <c r="G74" i="2"/>
  <c r="F74" i="2"/>
  <c r="E74" i="2"/>
  <c r="D74" i="2"/>
  <c r="H72" i="2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2" i="2"/>
  <c r="G62" i="2"/>
  <c r="F62" i="2"/>
  <c r="E62" i="2"/>
  <c r="D62" i="2"/>
  <c r="H6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6" i="1"/>
  <c r="C46" i="1"/>
  <c r="C44" i="1"/>
  <c r="E42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<sst xmlns="http://schemas.openxmlformats.org/spreadsheetml/2006/main" count="420" uniqueCount="184">
  <si>
    <t>СВОДКА ЗАТРАТ</t>
  </si>
  <si>
    <t>P_0280</t>
  </si>
  <si>
    <t>(идентификатор инвестиционного проекта)</t>
  </si>
  <si>
    <t>Реконструкция 2 КЛ-6 кВ ЦРП-2 ЗТП НО 1801/2*400 кВА г.о. Отрадный Самарская область (0,14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</si>
  <si>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</si>
  <si>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</si>
  <si>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</si>
  <si>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</si>
  <si>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</si>
  <si>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</si>
  <si>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</si>
  <si>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</si>
  <si>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</si>
  <si>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</si>
  <si>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</si>
  <si>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</si>
  <si>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</si>
  <si>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</si>
  <si>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</si>
  <si>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</si>
  <si>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</si>
  <si>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</si>
  <si>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</si>
  <si>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</si>
  <si>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</si>
  <si>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</si>
  <si>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</si>
  <si>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</si>
  <si>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</si>
  <si>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</si>
  <si>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</si>
  <si>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</si>
  <si>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</si>
  <si>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</si>
  <si>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</si>
  <si>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</si>
  <si>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</si>
  <si>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</si>
  <si>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</si>
  <si>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</si>
  <si>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</si>
  <si>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</si>
  <si>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</si>
  <si>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</si>
  <si>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</si>
  <si>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</si>
  <si>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</si>
  <si>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</si>
  <si>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</si>
  <si>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</si>
  <si>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</si>
  <si>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</si>
  <si>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</si>
  <si>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</si>
  <si>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</si>
  <si>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</si>
  <si>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</si>
  <si>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</si>
  <si>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</si>
  <si>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</si>
  <si>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</si>
  <si>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</si>
  <si>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</si>
  <si>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</si>
  <si>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</si>
  <si>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</si>
  <si>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</si>
  <si>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</si>
  <si>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</si>
  <si>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</si>
  <si>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</si>
  <si>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</si>
  <si>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</si>
  <si>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</si>
  <si>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ОСР-6-09-01</t>
  </si>
  <si>
    <t>Пусконаладочные работы</t>
  </si>
  <si>
    <t>Письмо Госстроя №1336-ВК/1</t>
  </si>
  <si>
    <t>Премия за ввод 2,17%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</si>
  <si>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</si>
  <si>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</si>
  <si>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</si>
  <si>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</si>
  <si>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</si>
  <si>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</si>
  <si>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</si>
  <si>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</si>
  <si>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</si>
  <si>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</si>
  <si>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</si>
  <si>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</si>
  <si>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</si>
  <si>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</si>
  <si>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</si>
  <si>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</si>
  <si>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</si>
  <si>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</si>
  <si>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</si>
  <si>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</si>
  <si>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</si>
  <si>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</si>
  <si>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</si>
  <si>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</si>
  <si>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</si>
  <si>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</si>
  <si>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</si>
  <si>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</si>
  <si>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</si>
  <si>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</si>
  <si>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</si>
  <si>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</si>
  <si>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</si>
  <si>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</si>
  <si>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</si>
  <si>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</si>
  <si>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</si>
  <si>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</si>
  <si>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</si>
  <si>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</si>
  <si>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</si>
  <si>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ЛС-6-01</t>
  </si>
  <si>
    <t>ВЛ-6 кВ</t>
  </si>
  <si>
    <t>ОБЪЕКТНЫЙ СМЕТНЫЙ РАСЧЕТ № ОСР 6-07-01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</si>
  <si>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</si>
  <si>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</si>
  <si>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</si>
  <si>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</si>
  <si>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</si>
  <si>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</si>
  <si>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</si>
  <si>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</si>
  <si>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</si>
  <si>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</si>
  <si>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</si>
  <si>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</si>
  <si>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</si>
  <si>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</si>
  <si>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</si>
  <si>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</si>
  <si>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</si>
  <si>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</si>
  <si>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</si>
  <si>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</si>
  <si>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</si>
  <si>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</si>
  <si>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6-09-01</t>
  </si>
  <si>
    <t>"Реконструкция КВЛ-6кВ Ф-16 ЦРП-6-КТП-178" г.о. Новокуйбышевск Самарская область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</si>
  <si>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</si>
  <si>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</si>
  <si>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</si>
  <si>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</si>
  <si>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"Реконструкция КЛ-6 кВ от РП-135 до РП-147" г.о. Самара Самарская область</t>
  </si>
  <si>
    <t>ОСР 6-07-01</t>
  </si>
  <si>
    <t>ОСР 6-02-01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</si>
  <si>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</si>
  <si>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</si>
  <si>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</si>
  <si>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</si>
  <si>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</si>
  <si>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</si>
  <si>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</si>
  <si>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</si>
  <si>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</si>
  <si>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</si>
  <si>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</si>
  <si>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</si>
  <si>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АСБ2лГ 3х150-10000</t>
  </si>
  <si>
    <t>ФСБЦ-21.1.07.02-1114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</si>
  <si>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</si>
  <si>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</si>
  <si>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</si>
  <si>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</si>
  <si>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Провод СИП-3(1х95)(3775+12+15)</t>
  </si>
  <si>
    <t>Стойка ж/б СВ-110-3,5</t>
  </si>
  <si>
    <t>шт</t>
  </si>
  <si>
    <t>Стойка ж/б СС136.6-3,1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</si>
  <si>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</si>
  <si>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</si>
  <si>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</si>
  <si>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</si>
  <si>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</si>
  <si>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</si>
  <si>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</si>
  <si>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</si>
  <si>
    <t>Реконструкция 2 КЛ-6 кВ ЦРП-2 ЗТП НО 1801/2*400 кВА г.о. Отрадный Самарская область (0,14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</si>
</sst>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8"/>
    </xf>
    <xf numFmtId="182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5" zoomScale="90" zoomScaleNormal="90" workbookViewId="0">
      <selection activeCell="C46" activeCellId="1" sqref="C44 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2.109375" customWidth="1"/>
    <col min="9" max="9" width="14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0.98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ССР!D76+ССР!E76</f>
        <v>2458.1491901649201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ССР!F76</f>
        <v>0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ССР!G76</f>
        <v>323.81050029658599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2781.95969046151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463.65995046150601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3078.3343153334199</v>
      </c>
      <c r="D42" s="57"/>
      <c r="E42" s="66">
        <f>D42-C42</f>
        <v>-3078.3343153334199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103">
        <f>C42*C43</f>
        <v>3016.76762902676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4">
        <f>C34+C44</f>
        <v>3016.76762902676</v>
      </c>
      <c r="D46" s="57"/>
      <c r="E46" s="66">
        <f>D46-C46</f>
        <v>-3016.76762902676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183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86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86</v>
      </c>
      <c r="D13" s="32">
        <v>0</v>
      </c>
      <c r="E13" s="32">
        <v>0</v>
      </c>
      <c r="F13" s="32">
        <v>0</v>
      </c>
      <c r="G13" s="32">
        <v>68.450244648270996</v>
      </c>
      <c r="H13" s="32">
        <v>68.450244648270996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68.450244648270996</v>
      </c>
      <c r="H14" s="32">
        <v>68.450244648270996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29"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127</v>
      </c>
      <c r="B1" s="10" t="s">
        <v>128</v>
      </c>
      <c r="C1" s="10" t="s">
        <v>129</v>
      </c>
      <c r="D1" s="10" t="s">
        <v>130</v>
      </c>
      <c r="E1" s="10" t="s">
        <v>131</v>
      </c>
      <c r="F1" s="10" t="s">
        <v>132</v>
      </c>
      <c r="G1" s="10" t="s">
        <v>133</v>
      </c>
      <c r="H1" s="10" t="s">
        <v>134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104</v>
      </c>
      <c r="B3" s="94"/>
      <c r="C3" s="11"/>
      <c r="D3" s="12">
        <v>1342.6447058824001</v>
      </c>
      <c r="E3" s="13"/>
      <c r="F3" s="13"/>
      <c r="G3" s="13"/>
      <c r="H3" s="14"/>
    </row>
    <row r="4" spans="1:8">
      <c r="A4" s="99" t="s">
        <v>135</v>
      </c>
      <c r="B4" s="15" t="s">
        <v>136</v>
      </c>
      <c r="C4" s="11"/>
      <c r="D4" s="12">
        <v>1259.9717647058999</v>
      </c>
      <c r="E4" s="13"/>
      <c r="F4" s="13"/>
      <c r="G4" s="13"/>
      <c r="H4" s="14"/>
    </row>
    <row r="5" spans="1:8">
      <c r="A5" s="99"/>
      <c r="B5" s="15" t="s">
        <v>137</v>
      </c>
      <c r="C5" s="10"/>
      <c r="D5" s="12">
        <v>82.672941176470999</v>
      </c>
      <c r="E5" s="13"/>
      <c r="F5" s="13"/>
      <c r="G5" s="13"/>
      <c r="H5" s="16"/>
    </row>
    <row r="6" spans="1:8">
      <c r="A6" s="100"/>
      <c r="B6" s="15" t="s">
        <v>138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139</v>
      </c>
      <c r="C7" s="10"/>
      <c r="D7" s="12">
        <v>0</v>
      </c>
      <c r="E7" s="13"/>
      <c r="F7" s="13"/>
      <c r="G7" s="13"/>
      <c r="H7" s="16"/>
    </row>
    <row r="8" spans="1:8">
      <c r="A8" s="95" t="s">
        <v>107</v>
      </c>
      <c r="B8" s="96"/>
      <c r="C8" s="99" t="s">
        <v>140</v>
      </c>
      <c r="D8" s="17">
        <v>1342.6447058824001</v>
      </c>
      <c r="E8" s="13">
        <v>3.2000000000000001E-2</v>
      </c>
      <c r="F8" s="13" t="s">
        <v>141</v>
      </c>
      <c r="G8" s="17">
        <v>41957.647058823997</v>
      </c>
      <c r="H8" s="16"/>
    </row>
    <row r="9" spans="1:8">
      <c r="A9" s="101">
        <v>1</v>
      </c>
      <c r="B9" s="15" t="s">
        <v>136</v>
      </c>
      <c r="C9" s="99"/>
      <c r="D9" s="17">
        <v>1259.9717647058999</v>
      </c>
      <c r="E9" s="13"/>
      <c r="F9" s="13"/>
      <c r="G9" s="13"/>
      <c r="H9" s="100" t="s">
        <v>142</v>
      </c>
    </row>
    <row r="10" spans="1:8">
      <c r="A10" s="99"/>
      <c r="B10" s="15" t="s">
        <v>137</v>
      </c>
      <c r="C10" s="99"/>
      <c r="D10" s="17">
        <v>82.672941176470999</v>
      </c>
      <c r="E10" s="13"/>
      <c r="F10" s="13"/>
      <c r="G10" s="13"/>
      <c r="H10" s="100"/>
    </row>
    <row r="11" spans="1:8">
      <c r="A11" s="99"/>
      <c r="B11" s="15" t="s">
        <v>138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139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75</v>
      </c>
      <c r="B13" s="94"/>
      <c r="C13" s="10"/>
      <c r="D13" s="12">
        <v>11.014760959855</v>
      </c>
      <c r="E13" s="13"/>
      <c r="F13" s="13"/>
      <c r="G13" s="13"/>
      <c r="H13" s="16"/>
    </row>
    <row r="14" spans="1:8">
      <c r="A14" s="99" t="s">
        <v>143</v>
      </c>
      <c r="B14" s="15" t="s">
        <v>136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137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138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139</v>
      </c>
      <c r="C17" s="10"/>
      <c r="D17" s="12">
        <v>1.8682352941175999</v>
      </c>
      <c r="E17" s="13"/>
      <c r="F17" s="13"/>
      <c r="G17" s="13"/>
      <c r="H17" s="16"/>
    </row>
    <row r="18" spans="1:8">
      <c r="A18" s="95" t="s">
        <v>111</v>
      </c>
      <c r="B18" s="96"/>
      <c r="C18" s="99" t="s">
        <v>140</v>
      </c>
      <c r="D18" s="17">
        <v>1.8682352941175999</v>
      </c>
      <c r="E18" s="13">
        <v>3.2000000000000001E-2</v>
      </c>
      <c r="F18" s="13" t="s">
        <v>141</v>
      </c>
      <c r="G18" s="17">
        <v>58.382352941176002</v>
      </c>
      <c r="H18" s="16"/>
    </row>
    <row r="19" spans="1:8">
      <c r="A19" s="101">
        <v>1</v>
      </c>
      <c r="B19" s="15" t="s">
        <v>136</v>
      </c>
      <c r="C19" s="99"/>
      <c r="D19" s="17">
        <v>0</v>
      </c>
      <c r="E19" s="13"/>
      <c r="F19" s="13"/>
      <c r="G19" s="13"/>
      <c r="H19" s="100" t="s">
        <v>142</v>
      </c>
    </row>
    <row r="20" spans="1:8">
      <c r="A20" s="99"/>
      <c r="B20" s="15" t="s">
        <v>137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138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139</v>
      </c>
      <c r="C22" s="99"/>
      <c r="D22" s="17">
        <v>1.8682352941175999</v>
      </c>
      <c r="E22" s="13"/>
      <c r="F22" s="13"/>
      <c r="G22" s="13"/>
      <c r="H22" s="100"/>
    </row>
    <row r="23" spans="1:8">
      <c r="A23" s="99" t="s">
        <v>144</v>
      </c>
      <c r="B23" s="15" t="s">
        <v>136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137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138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139</v>
      </c>
      <c r="C26" s="10"/>
      <c r="D26" s="12">
        <v>11.014760959855</v>
      </c>
      <c r="E26" s="13"/>
      <c r="F26" s="13"/>
      <c r="G26" s="13"/>
      <c r="H26" s="16"/>
    </row>
    <row r="27" spans="1:8">
      <c r="A27" s="95" t="s">
        <v>125</v>
      </c>
      <c r="B27" s="96"/>
      <c r="C27" s="99" t="s">
        <v>45</v>
      </c>
      <c r="D27" s="17">
        <v>9.1465256657374994</v>
      </c>
      <c r="E27" s="13">
        <v>0.108</v>
      </c>
      <c r="F27" s="13" t="s">
        <v>141</v>
      </c>
      <c r="G27" s="17">
        <v>84.690052460532002</v>
      </c>
      <c r="H27" s="16"/>
    </row>
    <row r="28" spans="1:8">
      <c r="A28" s="101">
        <v>1</v>
      </c>
      <c r="B28" s="15" t="s">
        <v>136</v>
      </c>
      <c r="C28" s="99"/>
      <c r="D28" s="17">
        <v>0</v>
      </c>
      <c r="E28" s="13"/>
      <c r="F28" s="13"/>
      <c r="G28" s="13"/>
      <c r="H28" s="100" t="s">
        <v>145</v>
      </c>
    </row>
    <row r="29" spans="1:8">
      <c r="A29" s="99"/>
      <c r="B29" s="15" t="s">
        <v>137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138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139</v>
      </c>
      <c r="C31" s="99"/>
      <c r="D31" s="17">
        <v>9.1465256657374994</v>
      </c>
      <c r="E31" s="13"/>
      <c r="F31" s="13"/>
      <c r="G31" s="13"/>
      <c r="H31" s="100"/>
    </row>
    <row r="32" spans="1:8" ht="24.6">
      <c r="A32" s="97" t="s">
        <v>113</v>
      </c>
      <c r="B32" s="94"/>
      <c r="C32" s="10"/>
      <c r="D32" s="12">
        <v>126.18109837677</v>
      </c>
      <c r="E32" s="13"/>
      <c r="F32" s="13"/>
      <c r="G32" s="13"/>
      <c r="H32" s="16"/>
    </row>
    <row r="33" spans="1:8">
      <c r="A33" s="99" t="s">
        <v>146</v>
      </c>
      <c r="B33" s="15" t="s">
        <v>136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138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139</v>
      </c>
      <c r="C36" s="10"/>
      <c r="D36" s="12">
        <v>126.18109837677</v>
      </c>
      <c r="E36" s="13"/>
      <c r="F36" s="13"/>
      <c r="G36" s="13"/>
      <c r="H36" s="16"/>
    </row>
    <row r="37" spans="1:8">
      <c r="A37" s="95" t="s">
        <v>113</v>
      </c>
      <c r="B37" s="96"/>
      <c r="C37" s="99" t="s">
        <v>140</v>
      </c>
      <c r="D37" s="17">
        <v>126.18109837677</v>
      </c>
      <c r="E37" s="13">
        <v>3.2000000000000001E-2</v>
      </c>
      <c r="F37" s="13" t="s">
        <v>141</v>
      </c>
      <c r="G37" s="17">
        <v>3943.1593242741001</v>
      </c>
      <c r="H37" s="16"/>
    </row>
    <row r="38" spans="1:8">
      <c r="A38" s="101">
        <v>1</v>
      </c>
      <c r="B38" s="15" t="s">
        <v>136</v>
      </c>
      <c r="C38" s="99"/>
      <c r="D38" s="17">
        <v>0</v>
      </c>
      <c r="E38" s="13"/>
      <c r="F38" s="13"/>
      <c r="G38" s="13"/>
      <c r="H38" s="100" t="s">
        <v>142</v>
      </c>
    </row>
    <row r="39" spans="1:8">
      <c r="A39" s="99"/>
      <c r="B39" s="15" t="s">
        <v>137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138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139</v>
      </c>
      <c r="C41" s="99"/>
      <c r="D41" s="17">
        <v>126.18109837677</v>
      </c>
      <c r="E41" s="13"/>
      <c r="F41" s="13"/>
      <c r="G41" s="13"/>
      <c r="H41" s="100"/>
    </row>
    <row r="42" spans="1:8" ht="24.6">
      <c r="A42" s="97" t="s">
        <v>57</v>
      </c>
      <c r="B42" s="94"/>
      <c r="C42" s="10"/>
      <c r="D42" s="12">
        <v>24.228209917693999</v>
      </c>
      <c r="E42" s="13"/>
      <c r="F42" s="13"/>
      <c r="G42" s="13"/>
      <c r="H42" s="16"/>
    </row>
    <row r="43" spans="1:8">
      <c r="A43" s="99" t="s">
        <v>147</v>
      </c>
      <c r="B43" s="15" t="s">
        <v>136</v>
      </c>
      <c r="C43" s="10"/>
      <c r="D43" s="12">
        <v>24.228209917693999</v>
      </c>
      <c r="E43" s="13"/>
      <c r="F43" s="13"/>
      <c r="G43" s="13"/>
      <c r="H43" s="16"/>
    </row>
    <row r="44" spans="1:8">
      <c r="A44" s="99"/>
      <c r="B44" s="15" t="s">
        <v>137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138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139</v>
      </c>
      <c r="C46" s="10"/>
      <c r="D46" s="12">
        <v>0</v>
      </c>
      <c r="E46" s="13"/>
      <c r="F46" s="13"/>
      <c r="G46" s="13"/>
      <c r="H46" s="16"/>
    </row>
    <row r="47" spans="1:8">
      <c r="A47" s="95" t="s">
        <v>57</v>
      </c>
      <c r="B47" s="96"/>
      <c r="C47" s="99" t="s">
        <v>148</v>
      </c>
      <c r="D47" s="17">
        <v>24.228209917693999</v>
      </c>
      <c r="E47" s="13">
        <v>1.9999999999999999E-6</v>
      </c>
      <c r="F47" s="13" t="s">
        <v>149</v>
      </c>
      <c r="G47" s="17">
        <v>12114104.958846999</v>
      </c>
      <c r="H47" s="16"/>
    </row>
    <row r="48" spans="1:8">
      <c r="A48" s="101">
        <v>1</v>
      </c>
      <c r="B48" s="15" t="s">
        <v>136</v>
      </c>
      <c r="C48" s="99"/>
      <c r="D48" s="17">
        <v>24.228209917693999</v>
      </c>
      <c r="E48" s="13"/>
      <c r="F48" s="13"/>
      <c r="G48" s="13"/>
      <c r="H48" s="100" t="s">
        <v>150</v>
      </c>
    </row>
    <row r="49" spans="1:8">
      <c r="A49" s="99"/>
      <c r="B49" s="15" t="s">
        <v>137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138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139</v>
      </c>
      <c r="C51" s="99"/>
      <c r="D51" s="17">
        <v>0</v>
      </c>
      <c r="E51" s="13"/>
      <c r="F51" s="13"/>
      <c r="G51" s="13"/>
      <c r="H51" s="100"/>
    </row>
    <row r="52" spans="1:8">
      <c r="A52" s="99" t="s">
        <v>151</v>
      </c>
      <c r="B52" s="15" t="s">
        <v>136</v>
      </c>
      <c r="C52" s="10"/>
      <c r="D52" s="12">
        <v>24.228209917693999</v>
      </c>
      <c r="E52" s="13"/>
      <c r="F52" s="13"/>
      <c r="G52" s="13"/>
      <c r="H52" s="16"/>
    </row>
    <row r="53" spans="1:8">
      <c r="A53" s="99"/>
      <c r="B53" s="15" t="s">
        <v>137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138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139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57</v>
      </c>
      <c r="B56" s="96"/>
      <c r="C56" s="99" t="s">
        <v>45</v>
      </c>
      <c r="D56" s="17">
        <v>0</v>
      </c>
      <c r="E56" s="13">
        <v>0.108</v>
      </c>
      <c r="F56" s="13" t="s">
        <v>141</v>
      </c>
      <c r="G56" s="17">
        <v>0</v>
      </c>
      <c r="H56" s="16"/>
    </row>
    <row r="57" spans="1:8">
      <c r="A57" s="101">
        <v>1</v>
      </c>
      <c r="B57" s="15" t="s">
        <v>136</v>
      </c>
      <c r="C57" s="99"/>
      <c r="D57" s="17">
        <v>0</v>
      </c>
      <c r="E57" s="13"/>
      <c r="F57" s="13"/>
      <c r="G57" s="13"/>
      <c r="H57" s="100" t="s">
        <v>145</v>
      </c>
    </row>
    <row r="58" spans="1:8">
      <c r="A58" s="99"/>
      <c r="B58" s="15" t="s">
        <v>137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138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139</v>
      </c>
      <c r="C60" s="99"/>
      <c r="D60" s="17">
        <v>0</v>
      </c>
      <c r="E60" s="13"/>
      <c r="F60" s="13"/>
      <c r="G60" s="13"/>
      <c r="H60" s="100"/>
    </row>
    <row r="61" spans="1:8" ht="24.6">
      <c r="A61" s="97" t="s">
        <v>118</v>
      </c>
      <c r="B61" s="94"/>
      <c r="C61" s="10"/>
      <c r="D61" s="12">
        <v>530.72809194045999</v>
      </c>
      <c r="E61" s="13"/>
      <c r="F61" s="13"/>
      <c r="G61" s="13"/>
      <c r="H61" s="16"/>
    </row>
    <row r="62" spans="1:8">
      <c r="A62" s="99" t="s">
        <v>152</v>
      </c>
      <c r="B62" s="15" t="s">
        <v>136</v>
      </c>
      <c r="C62" s="10"/>
      <c r="D62" s="12">
        <v>520.73045049106997</v>
      </c>
      <c r="E62" s="13"/>
      <c r="F62" s="13"/>
      <c r="G62" s="13"/>
      <c r="H62" s="16"/>
    </row>
    <row r="63" spans="1:8">
      <c r="A63" s="99"/>
      <c r="B63" s="15" t="s">
        <v>137</v>
      </c>
      <c r="C63" s="10"/>
      <c r="D63" s="12">
        <v>9.9976414493917005</v>
      </c>
      <c r="E63" s="13"/>
      <c r="F63" s="13"/>
      <c r="G63" s="13"/>
      <c r="H63" s="16"/>
    </row>
    <row r="64" spans="1:8">
      <c r="A64" s="99"/>
      <c r="B64" s="15" t="s">
        <v>138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139</v>
      </c>
      <c r="C65" s="10"/>
      <c r="D65" s="12">
        <v>0</v>
      </c>
      <c r="E65" s="13"/>
      <c r="F65" s="13"/>
      <c r="G65" s="13"/>
      <c r="H65" s="16"/>
    </row>
    <row r="66" spans="1:8">
      <c r="A66" s="95" t="s">
        <v>120</v>
      </c>
      <c r="B66" s="96"/>
      <c r="C66" s="99" t="s">
        <v>45</v>
      </c>
      <c r="D66" s="17">
        <v>530.72809194045999</v>
      </c>
      <c r="E66" s="13">
        <v>0.108</v>
      </c>
      <c r="F66" s="13" t="s">
        <v>141</v>
      </c>
      <c r="G66" s="17">
        <v>4914.1489994487001</v>
      </c>
      <c r="H66" s="16"/>
    </row>
    <row r="67" spans="1:8">
      <c r="A67" s="101">
        <v>1</v>
      </c>
      <c r="B67" s="15" t="s">
        <v>136</v>
      </c>
      <c r="C67" s="99"/>
      <c r="D67" s="17">
        <v>520.73045049106997</v>
      </c>
      <c r="E67" s="13"/>
      <c r="F67" s="13"/>
      <c r="G67" s="13"/>
      <c r="H67" s="100" t="s">
        <v>145</v>
      </c>
    </row>
    <row r="68" spans="1:8">
      <c r="A68" s="99"/>
      <c r="B68" s="15" t="s">
        <v>137</v>
      </c>
      <c r="C68" s="99"/>
      <c r="D68" s="17">
        <v>9.9976414493917005</v>
      </c>
      <c r="E68" s="13"/>
      <c r="F68" s="13"/>
      <c r="G68" s="13"/>
      <c r="H68" s="100"/>
    </row>
    <row r="69" spans="1:8">
      <c r="A69" s="99"/>
      <c r="B69" s="15" t="s">
        <v>138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139</v>
      </c>
      <c r="C70" s="99"/>
      <c r="D70" s="17">
        <v>0</v>
      </c>
      <c r="E70" s="13"/>
      <c r="F70" s="13"/>
      <c r="G70" s="13"/>
      <c r="H70" s="100"/>
    </row>
    <row r="71" spans="1:8" ht="24.6">
      <c r="A71" s="97" t="s">
        <v>86</v>
      </c>
      <c r="B71" s="94"/>
      <c r="C71" s="10"/>
      <c r="D71" s="12">
        <v>68.450244648270996</v>
      </c>
      <c r="E71" s="13"/>
      <c r="F71" s="13"/>
      <c r="G71" s="13"/>
      <c r="H71" s="16"/>
    </row>
    <row r="72" spans="1:8">
      <c r="A72" s="99" t="s">
        <v>153</v>
      </c>
      <c r="B72" s="15" t="s">
        <v>136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137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138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139</v>
      </c>
      <c r="C75" s="10"/>
      <c r="D75" s="12">
        <v>68.450244648270996</v>
      </c>
      <c r="E75" s="13"/>
      <c r="F75" s="13"/>
      <c r="G75" s="13"/>
      <c r="H75" s="16"/>
    </row>
    <row r="76" spans="1:8">
      <c r="A76" s="95" t="s">
        <v>86</v>
      </c>
      <c r="B76" s="96"/>
      <c r="C76" s="99" t="s">
        <v>45</v>
      </c>
      <c r="D76" s="17">
        <v>68.450244648270996</v>
      </c>
      <c r="E76" s="13">
        <v>0.108</v>
      </c>
      <c r="F76" s="13" t="s">
        <v>141</v>
      </c>
      <c r="G76" s="17">
        <v>633.79856155805999</v>
      </c>
      <c r="H76" s="16"/>
    </row>
    <row r="77" spans="1:8">
      <c r="A77" s="101">
        <v>1</v>
      </c>
      <c r="B77" s="15" t="s">
        <v>136</v>
      </c>
      <c r="C77" s="99"/>
      <c r="D77" s="17">
        <v>0</v>
      </c>
      <c r="E77" s="13"/>
      <c r="F77" s="13"/>
      <c r="G77" s="13"/>
      <c r="H77" s="100" t="s">
        <v>145</v>
      </c>
    </row>
    <row r="78" spans="1:8">
      <c r="A78" s="99"/>
      <c r="B78" s="15" t="s">
        <v>137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138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139</v>
      </c>
      <c r="C80" s="99"/>
      <c r="D80" s="17">
        <v>68.450244648270996</v>
      </c>
      <c r="E80" s="13"/>
      <c r="F80" s="13"/>
      <c r="G80" s="13"/>
      <c r="H80" s="100"/>
    </row>
    <row r="81" spans="1:8">
      <c r="A81" s="18"/>
      <c r="C81" s="18"/>
      <c r="D81" s="7"/>
      <c r="E81" s="7"/>
      <c r="F81" s="7"/>
      <c r="G81" s="7"/>
      <c r="H81" s="19"/>
    </row>
    <row r="83" spans="1:8">
      <c r="A83" s="98" t="s">
        <v>154</v>
      </c>
      <c r="B83" s="98"/>
      <c r="C83" s="98"/>
      <c r="D83" s="98"/>
      <c r="E83" s="98"/>
      <c r="F83" s="98"/>
      <c r="G83" s="98"/>
      <c r="H83" s="98"/>
    </row>
    <row r="84" spans="1:8">
      <c r="A84" s="98" t="s">
        <v>155</v>
      </c>
      <c r="B84" s="98"/>
      <c r="C84" s="98"/>
      <c r="D84" s="98"/>
      <c r="E84" s="98"/>
      <c r="F84" s="98"/>
      <c r="G84" s="98"/>
      <c r="H84" s="98"/>
    </row>
  </sheetData>
  <mergeCells count="48">
    <mergeCell ref="C56:C60"/>
    <mergeCell ref="C66:C70"/>
    <mergeCell ref="C76:C80"/>
    <mergeCell ref="H9:H12"/>
    <mergeCell ref="H19:H22"/>
    <mergeCell ref="H28:H31"/>
    <mergeCell ref="H38:H41"/>
    <mergeCell ref="H48:H51"/>
    <mergeCell ref="H57:H60"/>
    <mergeCell ref="H67:H70"/>
    <mergeCell ref="H77:H80"/>
    <mergeCell ref="C8:C12"/>
    <mergeCell ref="C18:C22"/>
    <mergeCell ref="C27:C31"/>
    <mergeCell ref="C37:C41"/>
    <mergeCell ref="C47:C51"/>
    <mergeCell ref="A84:H84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2:A55"/>
    <mergeCell ref="A57:A60"/>
    <mergeCell ref="A62:A65"/>
    <mergeCell ref="A67:A70"/>
    <mergeCell ref="A72:A75"/>
    <mergeCell ref="A61:B61"/>
    <mergeCell ref="A66:B66"/>
    <mergeCell ref="A71:B71"/>
    <mergeCell ref="A76:B76"/>
    <mergeCell ref="A83:H83"/>
    <mergeCell ref="A77:A80"/>
    <mergeCell ref="A32:B32"/>
    <mergeCell ref="A37:B37"/>
    <mergeCell ref="A42:B42"/>
    <mergeCell ref="A47:B47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0"/>
  <sheetViews>
    <sheetView zoomScale="90" zoomScaleNormal="90" workbookViewId="0">
      <selection activeCell="F17" sqref="F17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156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157</v>
      </c>
      <c r="B3" s="2" t="s">
        <v>158</v>
      </c>
      <c r="C3" s="2" t="s">
        <v>159</v>
      </c>
      <c r="D3" s="2" t="s">
        <v>160</v>
      </c>
      <c r="E3" s="2" t="s">
        <v>161</v>
      </c>
      <c r="F3" s="2" t="s">
        <v>162</v>
      </c>
      <c r="G3" s="2" t="s">
        <v>163</v>
      </c>
      <c r="H3" s="2" t="s">
        <v>164</v>
      </c>
    </row>
    <row r="4" spans="1:8" ht="39" customHeight="1">
      <c r="A4" s="3" t="s">
        <v>165</v>
      </c>
      <c r="B4" s="4" t="s">
        <v>141</v>
      </c>
      <c r="C4" s="5">
        <v>0.16282352941176001</v>
      </c>
      <c r="D4" s="5">
        <v>1662.7573397988001</v>
      </c>
      <c r="E4" s="4">
        <v>6</v>
      </c>
      <c r="F4" s="3" t="s">
        <v>165</v>
      </c>
      <c r="G4" s="5">
        <v>270.73601862136002</v>
      </c>
      <c r="H4" s="6" t="s">
        <v>166</v>
      </c>
    </row>
    <row r="5" spans="1:8" ht="39" hidden="1" customHeight="1">
      <c r="A5" s="3" t="s">
        <v>167</v>
      </c>
      <c r="B5" s="4" t="s">
        <v>141</v>
      </c>
      <c r="C5" s="5">
        <v>9.4117647058824007E-3</v>
      </c>
      <c r="D5" s="5">
        <v>1363.9187907776</v>
      </c>
      <c r="E5" s="4">
        <v>0.4</v>
      </c>
      <c r="F5" s="3" t="s">
        <v>167</v>
      </c>
      <c r="G5" s="5">
        <v>12.836882736730001</v>
      </c>
      <c r="H5" s="6"/>
    </row>
    <row r="6" spans="1:8" ht="39" customHeight="1">
      <c r="A6" s="3" t="s">
        <v>168</v>
      </c>
      <c r="B6" s="4" t="s">
        <v>141</v>
      </c>
      <c r="C6" s="5">
        <v>0.14211764705881999</v>
      </c>
      <c r="D6" s="5">
        <v>1049.6719013825</v>
      </c>
      <c r="E6" s="4">
        <v>6</v>
      </c>
      <c r="F6" s="3" t="s">
        <v>168</v>
      </c>
      <c r="G6" s="5">
        <v>149.17690080823999</v>
      </c>
      <c r="H6" s="6" t="s">
        <v>169</v>
      </c>
    </row>
    <row r="7" spans="1:8" ht="39" hidden="1" customHeight="1">
      <c r="A7" s="3" t="s">
        <v>170</v>
      </c>
      <c r="B7" s="4" t="s">
        <v>141</v>
      </c>
      <c r="C7" s="5">
        <v>3.2000000000000001E-2</v>
      </c>
      <c r="D7" s="5">
        <v>6808.6826035618997</v>
      </c>
      <c r="E7" s="4">
        <v>0.4</v>
      </c>
      <c r="F7" s="4"/>
      <c r="G7" s="5">
        <v>217.87784331398001</v>
      </c>
      <c r="H7" s="6"/>
    </row>
    <row r="8" spans="1:8" ht="39" hidden="1" customHeight="1">
      <c r="A8" s="3" t="s">
        <v>171</v>
      </c>
      <c r="B8" s="4" t="s">
        <v>141</v>
      </c>
      <c r="C8" s="5">
        <v>0.35987379491673999</v>
      </c>
      <c r="D8" s="5">
        <v>222.07854046447</v>
      </c>
      <c r="E8" s="4">
        <v>6</v>
      </c>
      <c r="F8" s="4"/>
      <c r="G8" s="5">
        <v>79.920247126519001</v>
      </c>
      <c r="H8" s="6"/>
    </row>
    <row r="9" spans="1:8" ht="39" hidden="1" customHeight="1">
      <c r="A9" s="3" t="s">
        <v>172</v>
      </c>
      <c r="B9" s="4" t="s">
        <v>173</v>
      </c>
      <c r="C9" s="5">
        <v>2.3663453111305999</v>
      </c>
      <c r="D9" s="5">
        <v>24.126470438877</v>
      </c>
      <c r="E9" s="4">
        <v>6</v>
      </c>
      <c r="F9" s="4"/>
      <c r="G9" s="5">
        <v>57.091560197166999</v>
      </c>
      <c r="H9" s="6"/>
    </row>
    <row r="10" spans="1:8" ht="39" hidden="1" customHeight="1">
      <c r="A10" s="3" t="s">
        <v>174</v>
      </c>
      <c r="B10" s="4" t="s">
        <v>173</v>
      </c>
      <c r="C10" s="5">
        <v>0.66257668711656004</v>
      </c>
      <c r="D10" s="5">
        <v>90.702982039983993</v>
      </c>
      <c r="E10" s="4">
        <v>6</v>
      </c>
      <c r="F10" s="4"/>
      <c r="G10" s="5">
        <v>60.097681351646003</v>
      </c>
      <c r="H10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C64" zoomScale="90" zoomScaleNormal="90" workbookViewId="0">
      <selection activeCell="H77" sqref="H77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175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1259.9717647058999</v>
      </c>
      <c r="E25" s="41">
        <v>82.672941176470999</v>
      </c>
      <c r="F25" s="41">
        <v>0</v>
      </c>
      <c r="G25" s="41">
        <v>0</v>
      </c>
      <c r="H25" s="41">
        <v>1342.6447058824001</v>
      </c>
    </row>
    <row r="26" spans="1:8">
      <c r="A26" s="2">
        <v>2</v>
      </c>
      <c r="B26" s="2" t="s">
        <v>44</v>
      </c>
      <c r="C26" s="42" t="s">
        <v>45</v>
      </c>
      <c r="D26" s="41">
        <v>520.73045049106997</v>
      </c>
      <c r="E26" s="41">
        <v>9.9976414493917005</v>
      </c>
      <c r="F26" s="41">
        <v>0</v>
      </c>
      <c r="G26" s="41">
        <v>0</v>
      </c>
      <c r="H26" s="41">
        <v>530.72809194045999</v>
      </c>
    </row>
    <row r="27" spans="1:8">
      <c r="A27" s="2"/>
      <c r="B27" s="33"/>
      <c r="C27" s="33" t="s">
        <v>46</v>
      </c>
      <c r="D27" s="41">
        <v>1780.7022151968999</v>
      </c>
      <c r="E27" s="41">
        <v>92.670582625861996</v>
      </c>
      <c r="F27" s="41">
        <v>0</v>
      </c>
      <c r="G27" s="41">
        <v>0</v>
      </c>
      <c r="H27" s="41">
        <v>1873.3727978228001</v>
      </c>
    </row>
    <row r="28" spans="1:8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56</v>
      </c>
      <c r="C41" s="46" t="s">
        <v>57</v>
      </c>
      <c r="D41" s="41">
        <v>24.228220858896002</v>
      </c>
      <c r="E41" s="41">
        <v>0</v>
      </c>
      <c r="F41" s="41">
        <v>0</v>
      </c>
      <c r="G41" s="41">
        <v>0</v>
      </c>
      <c r="H41" s="41">
        <v>24.228220858896002</v>
      </c>
    </row>
    <row r="42" spans="1:8">
      <c r="A42" s="2"/>
      <c r="B42" s="33"/>
      <c r="C42" s="33" t="s">
        <v>58</v>
      </c>
      <c r="D42" s="41">
        <v>24.228220858896002</v>
      </c>
      <c r="E42" s="41">
        <v>0</v>
      </c>
      <c r="F42" s="41">
        <v>0</v>
      </c>
      <c r="G42" s="41">
        <v>0</v>
      </c>
      <c r="H42" s="41">
        <v>24.228220858896002</v>
      </c>
    </row>
    <row r="43" spans="1:8">
      <c r="A43" s="2"/>
      <c r="B43" s="33"/>
      <c r="C43" s="33" t="s">
        <v>59</v>
      </c>
      <c r="D43" s="41">
        <v>1804.9304360558001</v>
      </c>
      <c r="E43" s="41">
        <v>92.670582625861996</v>
      </c>
      <c r="F43" s="41">
        <v>0</v>
      </c>
      <c r="G43" s="41">
        <v>0</v>
      </c>
      <c r="H43" s="41">
        <v>1897.6010186817</v>
      </c>
    </row>
    <row r="44" spans="1:8">
      <c r="A44" s="2"/>
      <c r="B44" s="33"/>
      <c r="C44" s="44" t="s">
        <v>60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61</v>
      </c>
      <c r="C45" s="42" t="s">
        <v>62</v>
      </c>
      <c r="D45" s="41">
        <v>25.199435294118</v>
      </c>
      <c r="E45" s="41">
        <v>1.6534588235294001</v>
      </c>
      <c r="F45" s="41">
        <v>0</v>
      </c>
      <c r="G45" s="41">
        <v>0</v>
      </c>
      <c r="H45" s="41">
        <v>26.852894117647001</v>
      </c>
    </row>
    <row r="46" spans="1:8" ht="31.2">
      <c r="A46" s="2">
        <v>5</v>
      </c>
      <c r="B46" s="2" t="s">
        <v>61</v>
      </c>
      <c r="C46" s="42" t="s">
        <v>63</v>
      </c>
      <c r="D46" s="41">
        <v>0.48456441717792997</v>
      </c>
      <c r="E46" s="41">
        <v>0</v>
      </c>
      <c r="F46" s="41">
        <v>0</v>
      </c>
      <c r="G46" s="41">
        <v>0</v>
      </c>
      <c r="H46" s="41">
        <v>0.48456441717792997</v>
      </c>
    </row>
    <row r="47" spans="1:8" ht="31.2">
      <c r="A47" s="2">
        <v>6</v>
      </c>
      <c r="B47" s="2" t="s">
        <v>61</v>
      </c>
      <c r="C47" s="42" t="s">
        <v>64</v>
      </c>
      <c r="D47" s="41">
        <v>13.018261262277001</v>
      </c>
      <c r="E47" s="41">
        <v>0.24994103623479999</v>
      </c>
      <c r="F47" s="41">
        <v>0</v>
      </c>
      <c r="G47" s="41">
        <v>0</v>
      </c>
      <c r="H47" s="41">
        <v>13.268202298511</v>
      </c>
    </row>
    <row r="48" spans="1:8">
      <c r="A48" s="2"/>
      <c r="B48" s="33"/>
      <c r="C48" s="33" t="s">
        <v>65</v>
      </c>
      <c r="D48" s="41">
        <v>38.702260973572002</v>
      </c>
      <c r="E48" s="41">
        <v>1.9033998597641999</v>
      </c>
      <c r="F48" s="41">
        <v>0</v>
      </c>
      <c r="G48" s="41">
        <v>0</v>
      </c>
      <c r="H48" s="41">
        <v>40.605660833336003</v>
      </c>
    </row>
    <row r="49" spans="1:8">
      <c r="A49" s="2"/>
      <c r="B49" s="33"/>
      <c r="C49" s="33" t="s">
        <v>66</v>
      </c>
      <c r="D49" s="41">
        <v>1843.6326970294001</v>
      </c>
      <c r="E49" s="41">
        <v>94.573982485626004</v>
      </c>
      <c r="F49" s="41">
        <v>0</v>
      </c>
      <c r="G49" s="41">
        <v>0</v>
      </c>
      <c r="H49" s="41">
        <v>1938.2066795149999</v>
      </c>
    </row>
    <row r="50" spans="1:8">
      <c r="A50" s="2"/>
      <c r="B50" s="33"/>
      <c r="C50" s="33" t="s">
        <v>67</v>
      </c>
      <c r="D50" s="41"/>
      <c r="E50" s="41"/>
      <c r="F50" s="41"/>
      <c r="G50" s="41"/>
      <c r="H50" s="41"/>
    </row>
    <row r="51" spans="1:8">
      <c r="A51" s="2">
        <v>7</v>
      </c>
      <c r="B51" s="2" t="s">
        <v>68</v>
      </c>
      <c r="C51" s="48" t="s">
        <v>69</v>
      </c>
      <c r="D51" s="41">
        <v>0</v>
      </c>
      <c r="E51" s="41">
        <v>0</v>
      </c>
      <c r="F51" s="41">
        <v>0</v>
      </c>
      <c r="G51" s="41">
        <v>1.8682352941175999</v>
      </c>
      <c r="H51" s="41">
        <v>1.8682352941175999</v>
      </c>
    </row>
    <row r="52" spans="1:8" ht="31.2">
      <c r="A52" s="2">
        <v>8</v>
      </c>
      <c r="B52" s="2" t="s">
        <v>70</v>
      </c>
      <c r="C52" s="48" t="s">
        <v>71</v>
      </c>
      <c r="D52" s="41">
        <v>33.54296832</v>
      </c>
      <c r="E52" s="41">
        <v>2.20091904</v>
      </c>
      <c r="F52" s="41">
        <v>0</v>
      </c>
      <c r="G52" s="41">
        <v>1.2282352941176</v>
      </c>
      <c r="H52" s="41">
        <v>36.972122654118003</v>
      </c>
    </row>
    <row r="53" spans="1:8">
      <c r="A53" s="2">
        <v>9</v>
      </c>
      <c r="B53" s="2"/>
      <c r="C53" s="48" t="s">
        <v>72</v>
      </c>
      <c r="D53" s="41">
        <v>0</v>
      </c>
      <c r="E53" s="41">
        <v>0</v>
      </c>
      <c r="F53" s="41">
        <v>0</v>
      </c>
      <c r="G53" s="41">
        <v>40.928339715843002</v>
      </c>
      <c r="H53" s="41">
        <v>40.928339715843002</v>
      </c>
    </row>
    <row r="54" spans="1:8" ht="31.2">
      <c r="A54" s="2">
        <v>10</v>
      </c>
      <c r="B54" s="2" t="s">
        <v>70</v>
      </c>
      <c r="C54" s="48" t="s">
        <v>73</v>
      </c>
      <c r="D54" s="41">
        <v>14.575814397621</v>
      </c>
      <c r="E54" s="41">
        <v>0.26746190287485999</v>
      </c>
      <c r="F54" s="41">
        <v>0</v>
      </c>
      <c r="G54" s="41">
        <v>0</v>
      </c>
      <c r="H54" s="41">
        <v>14.843276300496001</v>
      </c>
    </row>
    <row r="55" spans="1:8">
      <c r="A55" s="2">
        <v>11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9.1465256657374994</v>
      </c>
      <c r="H55" s="41">
        <v>9.1465256657374994</v>
      </c>
    </row>
    <row r="56" spans="1:8">
      <c r="A56" s="2">
        <v>12</v>
      </c>
      <c r="B56" s="2" t="s">
        <v>76</v>
      </c>
      <c r="C56" s="48" t="s">
        <v>77</v>
      </c>
      <c r="D56" s="41">
        <v>0</v>
      </c>
      <c r="E56" s="41">
        <v>0</v>
      </c>
      <c r="F56" s="41">
        <v>0</v>
      </c>
      <c r="G56" s="41">
        <v>11.804719584986</v>
      </c>
      <c r="H56" s="41">
        <v>11.804719584986</v>
      </c>
    </row>
    <row r="57" spans="1:8">
      <c r="A57" s="2">
        <v>13</v>
      </c>
      <c r="B57" s="2"/>
      <c r="C57" s="48" t="s">
        <v>78</v>
      </c>
      <c r="D57" s="41">
        <v>0</v>
      </c>
      <c r="E57" s="41">
        <v>0</v>
      </c>
      <c r="F57" s="41">
        <v>0</v>
      </c>
      <c r="G57" s="41">
        <v>2.3752068381054001</v>
      </c>
      <c r="H57" s="41">
        <v>2.3752068381054001</v>
      </c>
    </row>
    <row r="58" spans="1:8">
      <c r="A58" s="2"/>
      <c r="B58" s="33"/>
      <c r="C58" s="33" t="s">
        <v>79</v>
      </c>
      <c r="D58" s="41">
        <v>48.118782717621002</v>
      </c>
      <c r="E58" s="41">
        <v>2.4683809428749002</v>
      </c>
      <c r="F58" s="41">
        <v>0</v>
      </c>
      <c r="G58" s="41">
        <v>67.351262392907003</v>
      </c>
      <c r="H58" s="41">
        <v>117.93842605339999</v>
      </c>
    </row>
    <row r="59" spans="1:8">
      <c r="A59" s="2"/>
      <c r="B59" s="33"/>
      <c r="C59" s="33" t="s">
        <v>80</v>
      </c>
      <c r="D59" s="41">
        <v>1891.7514797470001</v>
      </c>
      <c r="E59" s="41">
        <v>97.042363428501005</v>
      </c>
      <c r="F59" s="41">
        <v>0</v>
      </c>
      <c r="G59" s="41">
        <v>67.351262392907003</v>
      </c>
      <c r="H59" s="41">
        <v>2056.1451055684001</v>
      </c>
    </row>
    <row r="60" spans="1:8" ht="31.5" customHeight="1">
      <c r="A60" s="2"/>
      <c r="B60" s="33"/>
      <c r="C60" s="33" t="s">
        <v>81</v>
      </c>
      <c r="D60" s="41"/>
      <c r="E60" s="41"/>
      <c r="F60" s="41"/>
      <c r="G60" s="41"/>
      <c r="H60" s="41"/>
    </row>
    <row r="61" spans="1:8">
      <c r="A61" s="2"/>
      <c r="B61" s="2"/>
      <c r="C61" s="48"/>
      <c r="D61" s="41"/>
      <c r="E61" s="41"/>
      <c r="F61" s="41"/>
      <c r="G61" s="41"/>
      <c r="H61" s="41">
        <f>SUM(D61:G61)</f>
        <v>0</v>
      </c>
    </row>
    <row r="62" spans="1:8">
      <c r="A62" s="2"/>
      <c r="B62" s="33"/>
      <c r="C62" s="33" t="s">
        <v>82</v>
      </c>
      <c r="D62" s="41">
        <f>SUM(D61:D61)</f>
        <v>0</v>
      </c>
      <c r="E62" s="41">
        <f>SUM(E61:E61)</f>
        <v>0</v>
      </c>
      <c r="F62" s="41">
        <f>SUM(F61:F61)</f>
        <v>0</v>
      </c>
      <c r="G62" s="41">
        <f>SUM(G61:G61)</f>
        <v>0</v>
      </c>
      <c r="H62" s="41">
        <f>SUM(D62:G62)</f>
        <v>0</v>
      </c>
    </row>
    <row r="63" spans="1:8">
      <c r="A63" s="2"/>
      <c r="B63" s="33"/>
      <c r="C63" s="33" t="s">
        <v>83</v>
      </c>
      <c r="D63" s="41">
        <v>1891.7514797470001</v>
      </c>
      <c r="E63" s="41">
        <v>97.042363428501005</v>
      </c>
      <c r="F63" s="41">
        <v>0</v>
      </c>
      <c r="G63" s="41">
        <v>67.351262392907003</v>
      </c>
      <c r="H63" s="41">
        <v>2056.1451055684001</v>
      </c>
    </row>
    <row r="64" spans="1:8" ht="157.5" customHeight="1">
      <c r="A64" s="2"/>
      <c r="B64" s="33"/>
      <c r="C64" s="33" t="s">
        <v>84</v>
      </c>
      <c r="D64" s="41"/>
      <c r="E64" s="41"/>
      <c r="F64" s="41"/>
      <c r="G64" s="41"/>
      <c r="H64" s="41"/>
    </row>
    <row r="65" spans="1:8">
      <c r="A65" s="2">
        <v>14</v>
      </c>
      <c r="B65" s="2" t="s">
        <v>85</v>
      </c>
      <c r="C65" s="48" t="s">
        <v>86</v>
      </c>
      <c r="D65" s="41">
        <v>0</v>
      </c>
      <c r="E65" s="41">
        <v>0</v>
      </c>
      <c r="F65" s="41">
        <v>0</v>
      </c>
      <c r="G65" s="41">
        <v>126.18109837677</v>
      </c>
      <c r="H65" s="41">
        <v>126.18109837677</v>
      </c>
    </row>
    <row r="66" spans="1:8">
      <c r="A66" s="2">
        <v>15</v>
      </c>
      <c r="B66" s="2" t="s">
        <v>87</v>
      </c>
      <c r="C66" s="48" t="s">
        <v>86</v>
      </c>
      <c r="D66" s="41">
        <v>0</v>
      </c>
      <c r="E66" s="41">
        <v>0</v>
      </c>
      <c r="F66" s="41">
        <v>0</v>
      </c>
      <c r="G66" s="41">
        <v>68.450244648270996</v>
      </c>
      <c r="H66" s="41">
        <v>68.450244648270996</v>
      </c>
    </row>
    <row r="67" spans="1:8">
      <c r="A67" s="2"/>
      <c r="B67" s="33"/>
      <c r="C67" s="33" t="s">
        <v>88</v>
      </c>
      <c r="D67" s="41">
        <v>0</v>
      </c>
      <c r="E67" s="41">
        <v>0</v>
      </c>
      <c r="F67" s="41">
        <v>0</v>
      </c>
      <c r="G67" s="41">
        <v>194.63134302504</v>
      </c>
      <c r="H67" s="41">
        <v>194.63134302504</v>
      </c>
    </row>
    <row r="68" spans="1:8">
      <c r="A68" s="2"/>
      <c r="B68" s="33"/>
      <c r="C68" s="33" t="s">
        <v>89</v>
      </c>
      <c r="D68" s="41">
        <v>1891.7514797470001</v>
      </c>
      <c r="E68" s="41">
        <v>97.042363428501005</v>
      </c>
      <c r="F68" s="41">
        <v>0</v>
      </c>
      <c r="G68" s="41">
        <v>261.98260541795003</v>
      </c>
      <c r="H68" s="41">
        <v>2250.7764485934999</v>
      </c>
    </row>
    <row r="69" spans="1:8">
      <c r="A69" s="2"/>
      <c r="B69" s="33"/>
      <c r="C69" s="33" t="s">
        <v>90</v>
      </c>
      <c r="D69" s="41"/>
      <c r="E69" s="41"/>
      <c r="F69" s="41"/>
      <c r="G69" s="41"/>
      <c r="H69" s="41"/>
    </row>
    <row r="70" spans="1:8" ht="47.25" customHeight="1">
      <c r="A70" s="2">
        <v>16</v>
      </c>
      <c r="B70" s="2" t="s">
        <v>91</v>
      </c>
      <c r="C70" s="48" t="s">
        <v>92</v>
      </c>
      <c r="D70" s="41">
        <f>D68*3%</f>
        <v>56.752544392410002</v>
      </c>
      <c r="E70" s="41">
        <f>E68*3%</f>
        <v>2.9112709028550299</v>
      </c>
      <c r="F70" s="41">
        <f>F68*3%</f>
        <v>0</v>
      </c>
      <c r="G70" s="41">
        <f>G68*3%</f>
        <v>7.8594781625385002</v>
      </c>
      <c r="H70" s="41">
        <f>SUM(D70:G70)</f>
        <v>67.523293457803504</v>
      </c>
    </row>
    <row r="71" spans="1:8">
      <c r="A71" s="2"/>
      <c r="B71" s="33"/>
      <c r="C71" s="33" t="s">
        <v>93</v>
      </c>
      <c r="D71" s="41">
        <f>D70</f>
        <v>56.752544392410002</v>
      </c>
      <c r="E71" s="41">
        <f>E70</f>
        <v>2.9112709028550299</v>
      </c>
      <c r="F71" s="41">
        <f>F70</f>
        <v>0</v>
      </c>
      <c r="G71" s="41">
        <f>G70</f>
        <v>7.8594781625385002</v>
      </c>
      <c r="H71" s="41">
        <f>SUM(D71:G71)</f>
        <v>67.523293457803504</v>
      </c>
    </row>
    <row r="72" spans="1:8">
      <c r="A72" s="2"/>
      <c r="B72" s="33"/>
      <c r="C72" s="33" t="s">
        <v>94</v>
      </c>
      <c r="D72" s="41">
        <f>D71+D68</f>
        <v>1948.5040241394099</v>
      </c>
      <c r="E72" s="41">
        <f>E71+E68</f>
        <v>99.953634331356</v>
      </c>
      <c r="F72" s="41">
        <f>F71+F68</f>
        <v>0</v>
      </c>
      <c r="G72" s="41">
        <f>G71+G68</f>
        <v>269.84208358048897</v>
      </c>
      <c r="H72" s="41">
        <f>SUM(D72:G72)</f>
        <v>2318.2997420512502</v>
      </c>
    </row>
    <row r="73" spans="1:8">
      <c r="A73" s="2"/>
      <c r="B73" s="33"/>
      <c r="C73" s="33" t="s">
        <v>95</v>
      </c>
      <c r="D73" s="41"/>
      <c r="E73" s="41"/>
      <c r="F73" s="41"/>
      <c r="G73" s="41"/>
      <c r="H73" s="41"/>
    </row>
    <row r="74" spans="1:8">
      <c r="A74" s="2">
        <v>17</v>
      </c>
      <c r="B74" s="2" t="s">
        <v>96</v>
      </c>
      <c r="C74" s="48" t="s">
        <v>97</v>
      </c>
      <c r="D74" s="41">
        <f>D72*20%</f>
        <v>389.700804827882</v>
      </c>
      <c r="E74" s="41">
        <f>E72*20%</f>
        <v>19.990726866271199</v>
      </c>
      <c r="F74" s="41">
        <f>F72*20%</f>
        <v>0</v>
      </c>
      <c r="G74" s="41">
        <f>G72*20%</f>
        <v>53.9684167160977</v>
      </c>
      <c r="H74" s="41">
        <f>SUM(D74:G74)</f>
        <v>463.65994841025099</v>
      </c>
    </row>
    <row r="75" spans="1:8">
      <c r="A75" s="2"/>
      <c r="B75" s="33"/>
      <c r="C75" s="33" t="s">
        <v>98</v>
      </c>
      <c r="D75" s="41">
        <f>D74</f>
        <v>389.700804827882</v>
      </c>
      <c r="E75" s="41">
        <f>E74</f>
        <v>19.990726866271199</v>
      </c>
      <c r="F75" s="41">
        <f>F74</f>
        <v>0</v>
      </c>
      <c r="G75" s="41">
        <f>G74</f>
        <v>53.9684167160977</v>
      </c>
      <c r="H75" s="41">
        <f>SUM(D75:G75)</f>
        <v>463.65994841025099</v>
      </c>
    </row>
    <row r="76" spans="1:8">
      <c r="A76" s="2"/>
      <c r="B76" s="33"/>
      <c r="C76" s="33" t="s">
        <v>99</v>
      </c>
      <c r="D76" s="41">
        <f>D75+D72</f>
        <v>2338.2048289672898</v>
      </c>
      <c r="E76" s="41">
        <f>E75+E72</f>
        <v>119.944361197627</v>
      </c>
      <c r="F76" s="41">
        <f>F75+F72</f>
        <v>0</v>
      </c>
      <c r="G76" s="41">
        <f>G75+G72</f>
        <v>323.81050029658599</v>
      </c>
      <c r="H76" s="41">
        <f>SUM(D76:G76)</f>
        <v>2781.95969046151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1259.9717647058999</v>
      </c>
      <c r="E13" s="32">
        <v>82.672941176470999</v>
      </c>
      <c r="F13" s="32">
        <v>0</v>
      </c>
      <c r="G13" s="32">
        <v>0</v>
      </c>
      <c r="H13" s="32">
        <v>1342.6447058824001</v>
      </c>
      <c r="J13" s="20"/>
    </row>
    <row r="14" spans="1:14">
      <c r="A14" s="2"/>
      <c r="B14" s="33"/>
      <c r="C14" s="33" t="s">
        <v>108</v>
      </c>
      <c r="D14" s="32">
        <v>1259.9717647058999</v>
      </c>
      <c r="E14" s="32">
        <v>82.672941176470999</v>
      </c>
      <c r="F14" s="32">
        <v>0</v>
      </c>
      <c r="G14" s="32">
        <v>0</v>
      </c>
      <c r="H14" s="32">
        <v>1342.6447058824001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1.8682352941175999</v>
      </c>
      <c r="H13" s="32">
        <v>1.8682352941175999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1.8682352941175999</v>
      </c>
      <c r="H14" s="32">
        <v>1.8682352941175999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113</v>
      </c>
      <c r="D13" s="32">
        <v>0</v>
      </c>
      <c r="E13" s="32">
        <v>0</v>
      </c>
      <c r="F13" s="32">
        <v>0</v>
      </c>
      <c r="G13" s="32">
        <v>126.18109837677</v>
      </c>
      <c r="H13" s="32">
        <v>126.18109837677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126.18109837677</v>
      </c>
      <c r="H14" s="32">
        <v>126.18109837677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179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57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57</v>
      </c>
      <c r="D13" s="32">
        <v>24.228209917693999</v>
      </c>
      <c r="E13" s="32">
        <v>0</v>
      </c>
      <c r="F13" s="32">
        <v>0</v>
      </c>
      <c r="G13" s="32">
        <v>0</v>
      </c>
      <c r="H13" s="32">
        <v>24.228209917693999</v>
      </c>
      <c r="J13" s="20"/>
    </row>
    <row r="14" spans="1:14">
      <c r="A14" s="2"/>
      <c r="B14" s="33"/>
      <c r="C14" s="33" t="s">
        <v>108</v>
      </c>
      <c r="D14" s="32">
        <v>24.228209917693999</v>
      </c>
      <c r="E14" s="32">
        <v>0</v>
      </c>
      <c r="F14" s="32">
        <v>0</v>
      </c>
      <c r="G14" s="32">
        <v>0</v>
      </c>
      <c r="H14" s="32">
        <v>24.228209917693999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180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103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520.73045049106997</v>
      </c>
      <c r="E13" s="32">
        <v>9.9976414493917005</v>
      </c>
      <c r="F13" s="32">
        <v>0</v>
      </c>
      <c r="G13" s="32">
        <v>0</v>
      </c>
      <c r="H13" s="32">
        <v>530.72809194045999</v>
      </c>
      <c r="J13" s="20"/>
    </row>
    <row r="14" spans="1:14">
      <c r="A14" s="2"/>
      <c r="B14" s="33"/>
      <c r="C14" s="33" t="s">
        <v>108</v>
      </c>
      <c r="D14" s="32">
        <v>520.73045049106997</v>
      </c>
      <c r="E14" s="32">
        <v>9.9976414493917005</v>
      </c>
      <c r="F14" s="32">
        <v>0</v>
      </c>
      <c r="G14" s="32">
        <v>0</v>
      </c>
      <c r="H14" s="32">
        <v>530.72809194045999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181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57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57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100</v>
      </c>
    </row>
    <row r="2" spans="1:14" ht="45.75" customHeight="1">
      <c r="A2" s="24"/>
      <c r="B2" s="24" t="s">
        <v>101</v>
      </c>
      <c r="C2" s="85" t="s">
        <v>182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103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105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0</v>
      </c>
      <c r="E13" s="32">
        <v>0</v>
      </c>
      <c r="F13" s="32">
        <v>0</v>
      </c>
      <c r="G13" s="32">
        <v>9.1465256657374994</v>
      </c>
      <c r="H13" s="32">
        <v>9.1465256657374994</v>
      </c>
      <c r="J13" s="20"/>
    </row>
    <row r="14" spans="1:14">
      <c r="A14" s="2"/>
      <c r="B14" s="33"/>
      <c r="C14" s="33" t="s">
        <v>108</v>
      </c>
      <c r="D14" s="32">
        <v>0</v>
      </c>
      <c r="E14" s="32">
        <v>0</v>
      </c>
      <c r="F14" s="32">
        <v>0</v>
      </c>
      <c r="G14" s="32">
        <v>9.1465256657374994</v>
      </c>
      <c r="H14" s="32">
        <v>9.1465256657374994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27-07-01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2025-11-14T08:06:04Z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EE27EC7BC38E402B855ADE7145ADB490_12</vt:lpwstr>
  </property>
  <property fmtid="{D5CDD505-2E9C-101B-9397-08002B2CF9AE}" pid="3" name="KSOProductBuildVer">
    <vt:lpwstr>1049-12.2.0.20795</vt:lpwstr>
  </property>
</Properties>
</file>